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<sst xmlns="http://schemas.openxmlformats.org/spreadsheetml/2006/main" count="14" uniqueCount="14">
  <si>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体重（kg）</t>
  </si>
  <si>
    <t>オセルタミビル（ｍｇ）</t>
  </si>
  <si>
    <t>カプセル数</t>
  </si>
  <si>
    <t>ﾀﾐﾌﾙﾄﾞﾗｲｼﾛｯﾌﾟ3%
　１日量</t>
  </si>
  <si>
    <t>３％に賦形する賦形剤の量</t>
  </si>
  <si>
    <t>1日投与量（2分服）</t>
  </si>
  <si>
    <t>カプセル内容物の重量（ｇ）</t>
  </si>
  <si>
    <t>タミフルカプセル75を脱カプセルした場合の体重別用量早見表</t>
  </si>
  <si>
    <t>１０％に賦形する賦形剤の量</t>
  </si>
  <si>
    <t>カプセル数(Cap)</t>
  </si>
  <si>
    <t>３％に賦形する賦形剤の量(g)</t>
  </si>
  <si>
    <t>10％に賦形する賦形剤の量(g)</t>
  </si>
  <si>
    <t>10％の製剤を５日分計量する場合(g)</t>
  </si>
  <si>
    <t>ﾀﾐﾌﾙﾄﾞﾗｲｼﾛｯﾌﾟ3%
　１日量(g)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</si>
</sst>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.00_);[Red]\(0.00\)"/>
    <numFmt numFmtId="179" formatCode="0.0_);[Red]\(0.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37" fillId="13" borderId="10" xfId="0" applyFont="1" applyFill="1" applyBorder="1" applyAlignment="1">
      <alignment vertical="center" wrapText="1"/>
    </xf>
    <xf numFmtId="177" fontId="37" fillId="13" borderId="10" xfId="0" applyNumberFormat="1" applyFont="1" applyFill="1" applyBorder="1" applyAlignment="1">
      <alignment vertical="center" wrapText="1"/>
    </xf>
    <xf numFmtId="179" fontId="0" fillId="0" borderId="0" xfId="0" applyNumberFormat="1" applyAlignment="1">
      <alignment vertical="center"/>
    </xf>
    <xf numFmtId="178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38" fillId="0" borderId="0" xfId="0" applyNumberFormat="1" applyFont="1" applyAlignment="1">
      <alignment vertical="center"/>
    </xf>
    <xf numFmtId="176" fontId="0" fillId="3" borderId="10" xfId="0" applyNumberFormat="1" applyFill="1" applyBorder="1" applyAlignment="1">
      <alignment vertical="center"/>
    </xf>
    <xf numFmtId="176" fontId="0" fillId="3" borderId="12" xfId="0" applyNumberForma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178" fontId="0" fillId="3" borderId="10" xfId="0" applyNumberFormat="1" applyFill="1" applyBorder="1" applyAlignment="1">
      <alignment vertical="center"/>
    </xf>
    <xf numFmtId="178" fontId="0" fillId="3" borderId="12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37" fillId="2" borderId="11" xfId="0" applyNumberFormat="1" applyFont="1" applyFill="1" applyBorder="1" applyAlignment="1">
      <alignment vertical="center" wrapText="1"/>
    </xf>
    <xf numFmtId="0" fontId="37" fillId="3" borderId="10" xfId="0" applyFont="1" applyFill="1" applyBorder="1" applyAlignment="1">
      <alignment vertical="center" wrapText="1"/>
    </xf>
    <xf numFmtId="176" fontId="37" fillId="3" borderId="10" xfId="0" applyNumberFormat="1" applyFont="1" applyFill="1" applyBorder="1" applyAlignment="1">
      <alignment vertical="center" wrapText="1"/>
    </xf>
    <xf numFmtId="178" fontId="37" fillId="13" borderId="16" xfId="0" applyNumberFormat="1" applyFont="1" applyFill="1" applyBorder="1" applyAlignment="1">
      <alignment vertical="center" wrapText="1"/>
    </xf>
    <xf numFmtId="178" fontId="37" fillId="13" borderId="11" xfId="0" applyNumberFormat="1" applyFont="1" applyFill="1" applyBorder="1" applyAlignment="1">
      <alignment vertical="center"/>
    </xf>
    <xf numFmtId="178" fontId="37" fillId="13" borderId="17" xfId="0" applyNumberFormat="1" applyFont="1" applyFill="1" applyBorder="1" applyAlignment="1">
      <alignment vertical="center" wrapText="1"/>
    </xf>
    <xf numFmtId="178" fontId="37" fillId="1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7" fillId="7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7" fillId="3" borderId="21" xfId="0" applyFont="1" applyFill="1" applyBorder="1" applyAlignment="1">
      <alignment vertical="center" wrapText="1"/>
    </xf>
    <xf numFmtId="0" fontId="37" fillId="3" borderId="14" xfId="0" applyFont="1" applyFill="1" applyBorder="1" applyAlignment="1">
      <alignment vertical="center"/>
    </xf>
    <xf numFmtId="179" fontId="37" fillId="13" borderId="21" xfId="0" applyNumberFormat="1" applyFont="1" applyFill="1" applyBorder="1" applyAlignment="1">
      <alignment vertical="center" wrapText="1"/>
    </xf>
    <xf numFmtId="179" fontId="37" fillId="13" borderId="14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37" fillId="0" borderId="0" xfId="0" applyNumberFormat="1" applyFont="1" applyFill="1" applyBorder="1" applyAlignment="1">
      <alignment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25" sqref="N25"/>
    </sheetView>
  </sheetViews>
  <sheetFormatPr defaultColWidth="9.140625" defaultRowHeight="15"/>
  <cols>
    <col min="1" max="1" width="4.57421875" style="0" customWidth="1"/>
    <col min="2" max="2" width="9.00390625" style="1" customWidth="1"/>
    <col min="3" max="3" width="7.57421875" style="0" customWidth="1"/>
    <col min="4" max="4" width="7.421875" style="1" customWidth="1"/>
    <col min="5" max="5" width="9.00390625" style="2" customWidth="1"/>
    <col min="6" max="6" width="9.00390625" style="3" customWidth="1"/>
    <col min="7" max="8" width="9.00390625" style="1" customWidth="1"/>
    <col min="10" max="10" width="9.00390625" style="10" customWidth="1"/>
    <col min="11" max="11" width="7.421875" style="3" customWidth="1"/>
    <col min="12" max="14" width="9.00390625" style="3" customWidth="1"/>
  </cols>
  <sheetData>
    <row r="1" ht="18.75">
      <c r="B1" s="19" t="s">
        <v>7</v>
      </c>
    </row>
    <row r="2" ht="14.25" thickBot="1"/>
    <row r="3" spans="1:14" ht="19.5" customHeight="1">
      <c r="A3" s="39" t="s">
        <v>0</v>
      </c>
      <c r="B3" s="36" t="s">
        <v>5</v>
      </c>
      <c r="C3" s="37"/>
      <c r="D3" s="37"/>
      <c r="E3" s="37"/>
      <c r="F3" s="37"/>
      <c r="G3" s="38"/>
      <c r="H3" s="43"/>
      <c r="J3" s="41" t="s">
        <v>13</v>
      </c>
      <c r="K3" s="33" t="s">
        <v>9</v>
      </c>
      <c r="L3" s="33" t="s">
        <v>10</v>
      </c>
      <c r="M3" s="33" t="s">
        <v>11</v>
      </c>
      <c r="N3" s="31" t="s">
        <v>12</v>
      </c>
    </row>
    <row r="4" spans="1:14" ht="51" customHeight="1">
      <c r="A4" s="40"/>
      <c r="B4" s="8" t="s">
        <v>3</v>
      </c>
      <c r="C4" s="8" t="s">
        <v>1</v>
      </c>
      <c r="D4" s="30" t="s">
        <v>2</v>
      </c>
      <c r="E4" s="9" t="s">
        <v>6</v>
      </c>
      <c r="F4" s="29" t="s">
        <v>4</v>
      </c>
      <c r="G4" s="28" t="s">
        <v>8</v>
      </c>
      <c r="H4" s="44"/>
      <c r="J4" s="42"/>
      <c r="K4" s="35"/>
      <c r="L4" s="34"/>
      <c r="M4" s="34"/>
      <c r="N4" s="32"/>
    </row>
    <row r="5" spans="1:14" ht="13.5">
      <c r="A5" s="22">
        <v>9</v>
      </c>
      <c r="B5" s="5">
        <f>A5*0.1334</f>
        <v>1.2006</v>
      </c>
      <c r="C5" s="4">
        <f>A5*4</f>
        <v>36</v>
      </c>
      <c r="D5" s="20">
        <f>C5/75</f>
        <v>0.48</v>
      </c>
      <c r="E5" s="7">
        <f>D5*0.165</f>
        <v>0.0792</v>
      </c>
      <c r="F5" s="24">
        <f>B5-E5</f>
        <v>1.1214</v>
      </c>
      <c r="G5" s="26">
        <f>C5*0.01-E5</f>
        <v>0.2808</v>
      </c>
      <c r="H5" s="45"/>
      <c r="J5" s="16">
        <v>1</v>
      </c>
      <c r="K5" s="6">
        <f>J5*30/75</f>
        <v>0.4</v>
      </c>
      <c r="L5" s="6">
        <f>J5-K5*0.165</f>
        <v>0.9339999999999999</v>
      </c>
      <c r="M5" s="6">
        <f>J5*(0.3-30/75*0.165)</f>
        <v>0.23399999999999999</v>
      </c>
      <c r="N5" s="11">
        <f>J5*0.3*5</f>
        <v>1.5</v>
      </c>
    </row>
    <row r="6" spans="1:14" ht="13.5">
      <c r="A6" s="22">
        <v>10</v>
      </c>
      <c r="B6" s="5">
        <f aca="true" t="shared" si="0" ref="B6:B34">A6*0.1334</f>
        <v>1.3339999999999999</v>
      </c>
      <c r="C6" s="4">
        <f aca="true" t="shared" si="1" ref="C6:C34">A6*4</f>
        <v>40</v>
      </c>
      <c r="D6" s="20">
        <f aca="true" t="shared" si="2" ref="D6:D34">C6/75</f>
        <v>0.5333333333333333</v>
      </c>
      <c r="E6" s="7">
        <f aca="true" t="shared" si="3" ref="E6:E34">D6*0.165</f>
        <v>0.08800000000000001</v>
      </c>
      <c r="F6" s="24">
        <f aca="true" t="shared" si="4" ref="F6:F34">B6-E6</f>
        <v>1.2459999999999998</v>
      </c>
      <c r="G6" s="26">
        <f aca="true" t="shared" si="5" ref="G6:G34">C6*0.01-E6</f>
        <v>0.312</v>
      </c>
      <c r="H6" s="45"/>
      <c r="J6" s="16">
        <v>1.1</v>
      </c>
      <c r="K6" s="6">
        <f aca="true" t="shared" si="6" ref="K6:K45">J6*30/75</f>
        <v>0.44</v>
      </c>
      <c r="L6" s="6">
        <f aca="true" t="shared" si="7" ref="L6:L45">J6-K6*0.165</f>
        <v>1.0274</v>
      </c>
      <c r="M6" s="6">
        <f>J6*(0.3-30/75*0.165)</f>
        <v>0.2574</v>
      </c>
      <c r="N6" s="11">
        <f aca="true" t="shared" si="8" ref="N6:N45">J6*0.3*5</f>
        <v>1.6500000000000001</v>
      </c>
    </row>
    <row r="7" spans="1:14" ht="13.5">
      <c r="A7" s="22">
        <v>11</v>
      </c>
      <c r="B7" s="5">
        <f t="shared" si="0"/>
        <v>1.4673999999999998</v>
      </c>
      <c r="C7" s="4">
        <f t="shared" si="1"/>
        <v>44</v>
      </c>
      <c r="D7" s="20">
        <f t="shared" si="2"/>
        <v>0.5866666666666667</v>
      </c>
      <c r="E7" s="7">
        <f t="shared" si="3"/>
        <v>0.09680000000000001</v>
      </c>
      <c r="F7" s="24">
        <f t="shared" si="4"/>
        <v>1.3705999999999998</v>
      </c>
      <c r="G7" s="26">
        <f t="shared" si="5"/>
        <v>0.3432</v>
      </c>
      <c r="H7" s="45"/>
      <c r="J7" s="16">
        <v>1.2</v>
      </c>
      <c r="K7" s="6">
        <f t="shared" si="6"/>
        <v>0.48</v>
      </c>
      <c r="L7" s="6">
        <f t="shared" si="7"/>
        <v>1.1208</v>
      </c>
      <c r="M7" s="6">
        <f>J7*(0.3-30/75*0.165)</f>
        <v>0.2808</v>
      </c>
      <c r="N7" s="11">
        <f t="shared" si="8"/>
        <v>1.7999999999999998</v>
      </c>
    </row>
    <row r="8" spans="1:14" ht="13.5">
      <c r="A8" s="22">
        <v>12</v>
      </c>
      <c r="B8" s="5">
        <f t="shared" si="0"/>
        <v>1.6008</v>
      </c>
      <c r="C8" s="4">
        <f t="shared" si="1"/>
        <v>48</v>
      </c>
      <c r="D8" s="20">
        <f t="shared" si="2"/>
        <v>0.64</v>
      </c>
      <c r="E8" s="7">
        <f t="shared" si="3"/>
        <v>0.10560000000000001</v>
      </c>
      <c r="F8" s="24">
        <f t="shared" si="4"/>
        <v>1.4952</v>
      </c>
      <c r="G8" s="26">
        <f t="shared" si="5"/>
        <v>0.37439999999999996</v>
      </c>
      <c r="H8" s="45"/>
      <c r="J8" s="16">
        <v>1.3</v>
      </c>
      <c r="K8" s="6">
        <f t="shared" si="6"/>
        <v>0.52</v>
      </c>
      <c r="L8" s="6">
        <f t="shared" si="7"/>
        <v>1.2142</v>
      </c>
      <c r="M8" s="6">
        <f aca="true" t="shared" si="9" ref="M8:M45">J8*(0.3-30/75*0.165)</f>
        <v>0.30419999999999997</v>
      </c>
      <c r="N8" s="11">
        <f t="shared" si="8"/>
        <v>1.9500000000000002</v>
      </c>
    </row>
    <row r="9" spans="1:14" ht="13.5">
      <c r="A9" s="22">
        <v>13</v>
      </c>
      <c r="B9" s="5">
        <f t="shared" si="0"/>
        <v>1.7342</v>
      </c>
      <c r="C9" s="4">
        <f t="shared" si="1"/>
        <v>52</v>
      </c>
      <c r="D9" s="20">
        <f t="shared" si="2"/>
        <v>0.6933333333333334</v>
      </c>
      <c r="E9" s="7">
        <f t="shared" si="3"/>
        <v>0.11440000000000002</v>
      </c>
      <c r="F9" s="24">
        <f t="shared" si="4"/>
        <v>1.6198</v>
      </c>
      <c r="G9" s="26">
        <f t="shared" si="5"/>
        <v>0.4056</v>
      </c>
      <c r="H9" s="45"/>
      <c r="J9" s="16">
        <v>1.4</v>
      </c>
      <c r="K9" s="6">
        <f t="shared" si="6"/>
        <v>0.56</v>
      </c>
      <c r="L9" s="6">
        <f t="shared" si="7"/>
        <v>1.3075999999999999</v>
      </c>
      <c r="M9" s="6">
        <f t="shared" si="9"/>
        <v>0.32759999999999995</v>
      </c>
      <c r="N9" s="11">
        <f t="shared" si="8"/>
        <v>2.1</v>
      </c>
    </row>
    <row r="10" spans="1:14" ht="13.5">
      <c r="A10" s="22">
        <v>14</v>
      </c>
      <c r="B10" s="5">
        <f t="shared" si="0"/>
        <v>1.8676</v>
      </c>
      <c r="C10" s="4">
        <f t="shared" si="1"/>
        <v>56</v>
      </c>
      <c r="D10" s="20">
        <f t="shared" si="2"/>
        <v>0.7466666666666667</v>
      </c>
      <c r="E10" s="7">
        <f t="shared" si="3"/>
        <v>0.12320000000000002</v>
      </c>
      <c r="F10" s="24">
        <f t="shared" si="4"/>
        <v>1.7444</v>
      </c>
      <c r="G10" s="26">
        <f t="shared" si="5"/>
        <v>0.4368</v>
      </c>
      <c r="H10" s="45"/>
      <c r="J10" s="16">
        <v>1.5</v>
      </c>
      <c r="K10" s="6">
        <f t="shared" si="6"/>
        <v>0.6</v>
      </c>
      <c r="L10" s="6">
        <f t="shared" si="7"/>
        <v>1.401</v>
      </c>
      <c r="M10" s="6">
        <f t="shared" si="9"/>
        <v>0.351</v>
      </c>
      <c r="N10" s="11">
        <f t="shared" si="8"/>
        <v>2.25</v>
      </c>
    </row>
    <row r="11" spans="1:14" ht="13.5">
      <c r="A11" s="22">
        <v>15</v>
      </c>
      <c r="B11" s="5">
        <f t="shared" si="0"/>
        <v>2.001</v>
      </c>
      <c r="C11" s="4">
        <f t="shared" si="1"/>
        <v>60</v>
      </c>
      <c r="D11" s="20">
        <f t="shared" si="2"/>
        <v>0.8</v>
      </c>
      <c r="E11" s="7">
        <f t="shared" si="3"/>
        <v>0.132</v>
      </c>
      <c r="F11" s="24">
        <f t="shared" si="4"/>
        <v>1.8689999999999998</v>
      </c>
      <c r="G11" s="26">
        <f t="shared" si="5"/>
        <v>0.46799999999999997</v>
      </c>
      <c r="H11" s="45"/>
      <c r="J11" s="16">
        <v>1.6</v>
      </c>
      <c r="K11" s="6">
        <f t="shared" si="6"/>
        <v>0.64</v>
      </c>
      <c r="L11" s="6">
        <f t="shared" si="7"/>
        <v>1.4944000000000002</v>
      </c>
      <c r="M11" s="6">
        <f t="shared" si="9"/>
        <v>0.3744</v>
      </c>
      <c r="N11" s="11">
        <f t="shared" si="8"/>
        <v>2.4</v>
      </c>
    </row>
    <row r="12" spans="1:14" ht="13.5">
      <c r="A12" s="22">
        <v>16</v>
      </c>
      <c r="B12" s="5">
        <f t="shared" si="0"/>
        <v>2.1344</v>
      </c>
      <c r="C12" s="4">
        <f t="shared" si="1"/>
        <v>64</v>
      </c>
      <c r="D12" s="20">
        <f t="shared" si="2"/>
        <v>0.8533333333333334</v>
      </c>
      <c r="E12" s="7">
        <f t="shared" si="3"/>
        <v>0.1408</v>
      </c>
      <c r="F12" s="24">
        <f t="shared" si="4"/>
        <v>1.9935999999999998</v>
      </c>
      <c r="G12" s="26">
        <f t="shared" si="5"/>
        <v>0.4992</v>
      </c>
      <c r="H12" s="45"/>
      <c r="J12" s="16">
        <v>1.7</v>
      </c>
      <c r="K12" s="6">
        <f t="shared" si="6"/>
        <v>0.68</v>
      </c>
      <c r="L12" s="6">
        <f t="shared" si="7"/>
        <v>1.5877999999999999</v>
      </c>
      <c r="M12" s="6">
        <f t="shared" si="9"/>
        <v>0.3978</v>
      </c>
      <c r="N12" s="11">
        <f t="shared" si="8"/>
        <v>2.55</v>
      </c>
    </row>
    <row r="13" spans="1:14" ht="13.5">
      <c r="A13" s="22">
        <v>17</v>
      </c>
      <c r="B13" s="5">
        <f t="shared" si="0"/>
        <v>2.2678</v>
      </c>
      <c r="C13" s="4">
        <f t="shared" si="1"/>
        <v>68</v>
      </c>
      <c r="D13" s="20">
        <f t="shared" si="2"/>
        <v>0.9066666666666666</v>
      </c>
      <c r="E13" s="7">
        <f t="shared" si="3"/>
        <v>0.1496</v>
      </c>
      <c r="F13" s="24">
        <f t="shared" si="4"/>
        <v>2.1182</v>
      </c>
      <c r="G13" s="26">
        <f t="shared" si="5"/>
        <v>0.5304</v>
      </c>
      <c r="H13" s="45"/>
      <c r="J13" s="16">
        <v>1.8</v>
      </c>
      <c r="K13" s="6">
        <f t="shared" si="6"/>
        <v>0.72</v>
      </c>
      <c r="L13" s="6">
        <f t="shared" si="7"/>
        <v>1.6812</v>
      </c>
      <c r="M13" s="6">
        <f t="shared" si="9"/>
        <v>0.42119999999999996</v>
      </c>
      <c r="N13" s="11">
        <f t="shared" si="8"/>
        <v>2.7</v>
      </c>
    </row>
    <row r="14" spans="1:14" ht="13.5">
      <c r="A14" s="22">
        <v>18</v>
      </c>
      <c r="B14" s="5">
        <f t="shared" si="0"/>
        <v>2.4012</v>
      </c>
      <c r="C14" s="4">
        <f t="shared" si="1"/>
        <v>72</v>
      </c>
      <c r="D14" s="20">
        <f t="shared" si="2"/>
        <v>0.96</v>
      </c>
      <c r="E14" s="7">
        <f t="shared" si="3"/>
        <v>0.1584</v>
      </c>
      <c r="F14" s="24">
        <f t="shared" si="4"/>
        <v>2.2428</v>
      </c>
      <c r="G14" s="26">
        <f t="shared" si="5"/>
        <v>0.5616</v>
      </c>
      <c r="H14" s="45"/>
      <c r="J14" s="16">
        <v>1.9</v>
      </c>
      <c r="K14" s="6">
        <f t="shared" si="6"/>
        <v>0.76</v>
      </c>
      <c r="L14" s="6">
        <f t="shared" si="7"/>
        <v>1.7746</v>
      </c>
      <c r="M14" s="6">
        <f t="shared" si="9"/>
        <v>0.44459999999999994</v>
      </c>
      <c r="N14" s="11">
        <f t="shared" si="8"/>
        <v>2.8499999999999996</v>
      </c>
    </row>
    <row r="15" spans="1:14" ht="13.5">
      <c r="A15" s="22">
        <v>19</v>
      </c>
      <c r="B15" s="5">
        <f t="shared" si="0"/>
        <v>2.5345999999999997</v>
      </c>
      <c r="C15" s="4">
        <f t="shared" si="1"/>
        <v>76</v>
      </c>
      <c r="D15" s="20">
        <f t="shared" si="2"/>
        <v>1.0133333333333334</v>
      </c>
      <c r="E15" s="7">
        <f t="shared" si="3"/>
        <v>0.16720000000000002</v>
      </c>
      <c r="F15" s="24">
        <f t="shared" si="4"/>
        <v>2.3674</v>
      </c>
      <c r="G15" s="26">
        <f t="shared" si="5"/>
        <v>0.5928</v>
      </c>
      <c r="H15" s="45"/>
      <c r="J15" s="16">
        <v>2</v>
      </c>
      <c r="K15" s="6">
        <f t="shared" si="6"/>
        <v>0.8</v>
      </c>
      <c r="L15" s="6">
        <f t="shared" si="7"/>
        <v>1.8679999999999999</v>
      </c>
      <c r="M15" s="6">
        <f t="shared" si="9"/>
        <v>0.46799999999999997</v>
      </c>
      <c r="N15" s="11">
        <f t="shared" si="8"/>
        <v>3</v>
      </c>
    </row>
    <row r="16" spans="1:14" ht="13.5">
      <c r="A16" s="22">
        <v>20</v>
      </c>
      <c r="B16" s="5">
        <f t="shared" si="0"/>
        <v>2.6679999999999997</v>
      </c>
      <c r="C16" s="4">
        <f t="shared" si="1"/>
        <v>80</v>
      </c>
      <c r="D16" s="20">
        <f t="shared" si="2"/>
        <v>1.0666666666666667</v>
      </c>
      <c r="E16" s="7">
        <f t="shared" si="3"/>
        <v>0.17600000000000002</v>
      </c>
      <c r="F16" s="24">
        <f t="shared" si="4"/>
        <v>2.4919999999999995</v>
      </c>
      <c r="G16" s="26">
        <f t="shared" si="5"/>
        <v>0.624</v>
      </c>
      <c r="H16" s="45"/>
      <c r="J16" s="16">
        <v>2.1</v>
      </c>
      <c r="K16" s="6">
        <f t="shared" si="6"/>
        <v>0.84</v>
      </c>
      <c r="L16" s="6">
        <f t="shared" si="7"/>
        <v>1.9614</v>
      </c>
      <c r="M16" s="6">
        <f t="shared" si="9"/>
        <v>0.4914</v>
      </c>
      <c r="N16" s="11">
        <f t="shared" si="8"/>
        <v>3.15</v>
      </c>
    </row>
    <row r="17" spans="1:14" ht="13.5">
      <c r="A17" s="22">
        <v>21</v>
      </c>
      <c r="B17" s="5">
        <f t="shared" si="0"/>
        <v>2.8013999999999997</v>
      </c>
      <c r="C17" s="4">
        <f t="shared" si="1"/>
        <v>84</v>
      </c>
      <c r="D17" s="20">
        <f t="shared" si="2"/>
        <v>1.12</v>
      </c>
      <c r="E17" s="7">
        <f t="shared" si="3"/>
        <v>0.18480000000000002</v>
      </c>
      <c r="F17" s="24">
        <f t="shared" si="4"/>
        <v>2.6165999999999996</v>
      </c>
      <c r="G17" s="26">
        <f t="shared" si="5"/>
        <v>0.6552</v>
      </c>
      <c r="H17" s="45"/>
      <c r="J17" s="16">
        <v>2.2</v>
      </c>
      <c r="K17" s="6">
        <f t="shared" si="6"/>
        <v>0.88</v>
      </c>
      <c r="L17" s="6">
        <f t="shared" si="7"/>
        <v>2.0548</v>
      </c>
      <c r="M17" s="6">
        <f t="shared" si="9"/>
        <v>0.5148</v>
      </c>
      <c r="N17" s="11">
        <f t="shared" si="8"/>
        <v>3.3000000000000003</v>
      </c>
    </row>
    <row r="18" spans="1:14" ht="13.5">
      <c r="A18" s="22">
        <v>22</v>
      </c>
      <c r="B18" s="5">
        <f t="shared" si="0"/>
        <v>2.9347999999999996</v>
      </c>
      <c r="C18" s="4">
        <f t="shared" si="1"/>
        <v>88</v>
      </c>
      <c r="D18" s="20">
        <f t="shared" si="2"/>
        <v>1.1733333333333333</v>
      </c>
      <c r="E18" s="7">
        <f t="shared" si="3"/>
        <v>0.19360000000000002</v>
      </c>
      <c r="F18" s="24">
        <f t="shared" si="4"/>
        <v>2.7411999999999996</v>
      </c>
      <c r="G18" s="26">
        <f t="shared" si="5"/>
        <v>0.6864</v>
      </c>
      <c r="H18" s="45"/>
      <c r="J18" s="16">
        <v>2.3</v>
      </c>
      <c r="K18" s="6">
        <f t="shared" si="6"/>
        <v>0.92</v>
      </c>
      <c r="L18" s="6">
        <f t="shared" si="7"/>
        <v>2.1481999999999997</v>
      </c>
      <c r="M18" s="6">
        <f t="shared" si="9"/>
        <v>0.5381999999999999</v>
      </c>
      <c r="N18" s="11">
        <f t="shared" si="8"/>
        <v>3.4499999999999997</v>
      </c>
    </row>
    <row r="19" spans="1:14" ht="13.5">
      <c r="A19" s="22">
        <v>23</v>
      </c>
      <c r="B19" s="5">
        <f t="shared" si="0"/>
        <v>3.0681999999999996</v>
      </c>
      <c r="C19" s="4">
        <f t="shared" si="1"/>
        <v>92</v>
      </c>
      <c r="D19" s="20">
        <f t="shared" si="2"/>
        <v>1.2266666666666666</v>
      </c>
      <c r="E19" s="7">
        <f t="shared" si="3"/>
        <v>0.2024</v>
      </c>
      <c r="F19" s="24">
        <f t="shared" si="4"/>
        <v>2.8657999999999997</v>
      </c>
      <c r="G19" s="26">
        <f t="shared" si="5"/>
        <v>0.7176</v>
      </c>
      <c r="H19" s="45"/>
      <c r="J19" s="16">
        <v>2.4</v>
      </c>
      <c r="K19" s="6">
        <f t="shared" si="6"/>
        <v>0.96</v>
      </c>
      <c r="L19" s="6">
        <f t="shared" si="7"/>
        <v>2.2416</v>
      </c>
      <c r="M19" s="6">
        <f t="shared" si="9"/>
        <v>0.5616</v>
      </c>
      <c r="N19" s="11">
        <f t="shared" si="8"/>
        <v>3.5999999999999996</v>
      </c>
    </row>
    <row r="20" spans="1:14" ht="13.5">
      <c r="A20" s="22">
        <v>24</v>
      </c>
      <c r="B20" s="5">
        <f t="shared" si="0"/>
        <v>3.2016</v>
      </c>
      <c r="C20" s="4">
        <f t="shared" si="1"/>
        <v>96</v>
      </c>
      <c r="D20" s="20">
        <f t="shared" si="2"/>
        <v>1.28</v>
      </c>
      <c r="E20" s="7">
        <f t="shared" si="3"/>
        <v>0.21120000000000003</v>
      </c>
      <c r="F20" s="24">
        <f t="shared" si="4"/>
        <v>2.9904</v>
      </c>
      <c r="G20" s="26">
        <f t="shared" si="5"/>
        <v>0.7487999999999999</v>
      </c>
      <c r="H20" s="45"/>
      <c r="J20" s="16">
        <v>2.5</v>
      </c>
      <c r="K20" s="6">
        <f t="shared" si="6"/>
        <v>1</v>
      </c>
      <c r="L20" s="6">
        <f t="shared" si="7"/>
        <v>2.335</v>
      </c>
      <c r="M20" s="6">
        <f t="shared" si="9"/>
        <v>0.585</v>
      </c>
      <c r="N20" s="11">
        <f t="shared" si="8"/>
        <v>3.75</v>
      </c>
    </row>
    <row r="21" spans="1:14" ht="13.5">
      <c r="A21" s="22">
        <v>25</v>
      </c>
      <c r="B21" s="5">
        <f t="shared" si="0"/>
        <v>3.335</v>
      </c>
      <c r="C21" s="4">
        <f t="shared" si="1"/>
        <v>100</v>
      </c>
      <c r="D21" s="20">
        <f t="shared" si="2"/>
        <v>1.3333333333333333</v>
      </c>
      <c r="E21" s="7">
        <f t="shared" si="3"/>
        <v>0.22</v>
      </c>
      <c r="F21" s="24">
        <f t="shared" si="4"/>
        <v>3.1149999999999998</v>
      </c>
      <c r="G21" s="26">
        <f t="shared" si="5"/>
        <v>0.78</v>
      </c>
      <c r="H21" s="45"/>
      <c r="J21" s="16">
        <v>2.6</v>
      </c>
      <c r="K21" s="6">
        <f t="shared" si="6"/>
        <v>1.04</v>
      </c>
      <c r="L21" s="6">
        <f t="shared" si="7"/>
        <v>2.4284</v>
      </c>
      <c r="M21" s="6">
        <f t="shared" si="9"/>
        <v>0.6083999999999999</v>
      </c>
      <c r="N21" s="11">
        <f t="shared" si="8"/>
        <v>3.9000000000000004</v>
      </c>
    </row>
    <row r="22" spans="1:14" ht="13.5">
      <c r="A22" s="22">
        <v>26</v>
      </c>
      <c r="B22" s="5">
        <f t="shared" si="0"/>
        <v>3.4684</v>
      </c>
      <c r="C22" s="4">
        <f t="shared" si="1"/>
        <v>104</v>
      </c>
      <c r="D22" s="20">
        <f t="shared" si="2"/>
        <v>1.3866666666666667</v>
      </c>
      <c r="E22" s="7">
        <f t="shared" si="3"/>
        <v>0.22880000000000003</v>
      </c>
      <c r="F22" s="24">
        <f t="shared" si="4"/>
        <v>3.2396</v>
      </c>
      <c r="G22" s="26">
        <f t="shared" si="5"/>
        <v>0.8112</v>
      </c>
      <c r="H22" s="45"/>
      <c r="J22" s="16">
        <v>2.7</v>
      </c>
      <c r="K22" s="6">
        <f t="shared" si="6"/>
        <v>1.08</v>
      </c>
      <c r="L22" s="6">
        <f t="shared" si="7"/>
        <v>2.5218000000000003</v>
      </c>
      <c r="M22" s="6">
        <f t="shared" si="9"/>
        <v>0.6318</v>
      </c>
      <c r="N22" s="11">
        <f t="shared" si="8"/>
        <v>4.050000000000001</v>
      </c>
    </row>
    <row r="23" spans="1:14" ht="13.5">
      <c r="A23" s="22">
        <v>27</v>
      </c>
      <c r="B23" s="5">
        <f t="shared" si="0"/>
        <v>3.6018</v>
      </c>
      <c r="C23" s="4">
        <f t="shared" si="1"/>
        <v>108</v>
      </c>
      <c r="D23" s="20">
        <f t="shared" si="2"/>
        <v>1.44</v>
      </c>
      <c r="E23" s="7">
        <f t="shared" si="3"/>
        <v>0.2376</v>
      </c>
      <c r="F23" s="24">
        <f t="shared" si="4"/>
        <v>3.3642</v>
      </c>
      <c r="G23" s="26">
        <f t="shared" si="5"/>
        <v>0.8424</v>
      </c>
      <c r="H23" s="45"/>
      <c r="J23" s="16">
        <v>2.8</v>
      </c>
      <c r="K23" s="6">
        <f t="shared" si="6"/>
        <v>1.12</v>
      </c>
      <c r="L23" s="6">
        <f t="shared" si="7"/>
        <v>2.6151999999999997</v>
      </c>
      <c r="M23" s="6">
        <f t="shared" si="9"/>
        <v>0.6551999999999999</v>
      </c>
      <c r="N23" s="11">
        <f t="shared" si="8"/>
        <v>4.2</v>
      </c>
    </row>
    <row r="24" spans="1:14" ht="13.5">
      <c r="A24" s="22">
        <v>28</v>
      </c>
      <c r="B24" s="5">
        <f t="shared" si="0"/>
        <v>3.7352</v>
      </c>
      <c r="C24" s="4">
        <f t="shared" si="1"/>
        <v>112</v>
      </c>
      <c r="D24" s="20">
        <f t="shared" si="2"/>
        <v>1.4933333333333334</v>
      </c>
      <c r="E24" s="7">
        <f t="shared" si="3"/>
        <v>0.24640000000000004</v>
      </c>
      <c r="F24" s="24">
        <f t="shared" si="4"/>
        <v>3.4888</v>
      </c>
      <c r="G24" s="26">
        <f t="shared" si="5"/>
        <v>0.8736</v>
      </c>
      <c r="H24" s="45"/>
      <c r="J24" s="16">
        <v>2.9</v>
      </c>
      <c r="K24" s="6">
        <f t="shared" si="6"/>
        <v>1.16</v>
      </c>
      <c r="L24" s="6">
        <f t="shared" si="7"/>
        <v>2.7086</v>
      </c>
      <c r="M24" s="6">
        <f t="shared" si="9"/>
        <v>0.6786</v>
      </c>
      <c r="N24" s="11">
        <f t="shared" si="8"/>
        <v>4.35</v>
      </c>
    </row>
    <row r="25" spans="1:14" ht="13.5">
      <c r="A25" s="22">
        <v>29</v>
      </c>
      <c r="B25" s="5">
        <f t="shared" si="0"/>
        <v>3.8686</v>
      </c>
      <c r="C25" s="4">
        <f t="shared" si="1"/>
        <v>116</v>
      </c>
      <c r="D25" s="20">
        <f t="shared" si="2"/>
        <v>1.5466666666666666</v>
      </c>
      <c r="E25" s="7">
        <f t="shared" si="3"/>
        <v>0.2552</v>
      </c>
      <c r="F25" s="24">
        <f t="shared" si="4"/>
        <v>3.6134</v>
      </c>
      <c r="G25" s="26">
        <f t="shared" si="5"/>
        <v>0.9047999999999999</v>
      </c>
      <c r="H25" s="45"/>
      <c r="J25" s="16">
        <v>3</v>
      </c>
      <c r="K25" s="6">
        <f t="shared" si="6"/>
        <v>1.2</v>
      </c>
      <c r="L25" s="6">
        <f t="shared" si="7"/>
        <v>2.802</v>
      </c>
      <c r="M25" s="6">
        <f t="shared" si="9"/>
        <v>0.702</v>
      </c>
      <c r="N25" s="11">
        <f t="shared" si="8"/>
        <v>4.5</v>
      </c>
    </row>
    <row r="26" spans="1:14" ht="13.5">
      <c r="A26" s="22">
        <v>30</v>
      </c>
      <c r="B26" s="5">
        <f t="shared" si="0"/>
        <v>4.002</v>
      </c>
      <c r="C26" s="4">
        <f t="shared" si="1"/>
        <v>120</v>
      </c>
      <c r="D26" s="20">
        <f t="shared" si="2"/>
        <v>1.6</v>
      </c>
      <c r="E26" s="7">
        <f t="shared" si="3"/>
        <v>0.264</v>
      </c>
      <c r="F26" s="24">
        <f t="shared" si="4"/>
        <v>3.7379999999999995</v>
      </c>
      <c r="G26" s="26">
        <f t="shared" si="5"/>
        <v>0.9359999999999999</v>
      </c>
      <c r="H26" s="45"/>
      <c r="J26" s="16">
        <v>3.1</v>
      </c>
      <c r="K26" s="6">
        <f t="shared" si="6"/>
        <v>1.24</v>
      </c>
      <c r="L26" s="6">
        <f t="shared" si="7"/>
        <v>2.8954</v>
      </c>
      <c r="M26" s="6">
        <f t="shared" si="9"/>
        <v>0.7253999999999999</v>
      </c>
      <c r="N26" s="11">
        <f t="shared" si="8"/>
        <v>4.6499999999999995</v>
      </c>
    </row>
    <row r="27" spans="1:14" ht="13.5">
      <c r="A27" s="22">
        <v>31</v>
      </c>
      <c r="B27" s="5">
        <f t="shared" si="0"/>
        <v>4.1354</v>
      </c>
      <c r="C27" s="4">
        <f t="shared" si="1"/>
        <v>124</v>
      </c>
      <c r="D27" s="20">
        <f t="shared" si="2"/>
        <v>1.6533333333333333</v>
      </c>
      <c r="E27" s="7">
        <f t="shared" si="3"/>
        <v>0.2728</v>
      </c>
      <c r="F27" s="24">
        <f t="shared" si="4"/>
        <v>3.8625999999999996</v>
      </c>
      <c r="G27" s="26">
        <f t="shared" si="5"/>
        <v>0.9672000000000001</v>
      </c>
      <c r="H27" s="45"/>
      <c r="J27" s="16">
        <v>3.2</v>
      </c>
      <c r="K27" s="6">
        <f t="shared" si="6"/>
        <v>1.28</v>
      </c>
      <c r="L27" s="6">
        <f t="shared" si="7"/>
        <v>2.9888000000000003</v>
      </c>
      <c r="M27" s="6">
        <f t="shared" si="9"/>
        <v>0.7488</v>
      </c>
      <c r="N27" s="11">
        <f t="shared" si="8"/>
        <v>4.8</v>
      </c>
    </row>
    <row r="28" spans="1:14" ht="13.5">
      <c r="A28" s="22">
        <v>32</v>
      </c>
      <c r="B28" s="5">
        <f t="shared" si="0"/>
        <v>4.2688</v>
      </c>
      <c r="C28" s="4">
        <f t="shared" si="1"/>
        <v>128</v>
      </c>
      <c r="D28" s="20">
        <f t="shared" si="2"/>
        <v>1.7066666666666668</v>
      </c>
      <c r="E28" s="7">
        <f t="shared" si="3"/>
        <v>0.2816</v>
      </c>
      <c r="F28" s="24">
        <f t="shared" si="4"/>
        <v>3.9871999999999996</v>
      </c>
      <c r="G28" s="26">
        <f t="shared" si="5"/>
        <v>0.9984</v>
      </c>
      <c r="H28" s="45"/>
      <c r="J28" s="16">
        <v>3.3</v>
      </c>
      <c r="K28" s="6">
        <f t="shared" si="6"/>
        <v>1.32</v>
      </c>
      <c r="L28" s="6">
        <f t="shared" si="7"/>
        <v>3.0822</v>
      </c>
      <c r="M28" s="6">
        <f t="shared" si="9"/>
        <v>0.7721999999999999</v>
      </c>
      <c r="N28" s="11">
        <f t="shared" si="8"/>
        <v>4.949999999999999</v>
      </c>
    </row>
    <row r="29" spans="1:14" ht="13.5">
      <c r="A29" s="22">
        <v>33</v>
      </c>
      <c r="B29" s="5">
        <f t="shared" si="0"/>
        <v>4.4022</v>
      </c>
      <c r="C29" s="4">
        <f t="shared" si="1"/>
        <v>132</v>
      </c>
      <c r="D29" s="20">
        <f t="shared" si="2"/>
        <v>1.76</v>
      </c>
      <c r="E29" s="7">
        <f t="shared" si="3"/>
        <v>0.2904</v>
      </c>
      <c r="F29" s="24">
        <f t="shared" si="4"/>
        <v>4.1118</v>
      </c>
      <c r="G29" s="26">
        <f t="shared" si="5"/>
        <v>1.0296</v>
      </c>
      <c r="H29" s="45"/>
      <c r="J29" s="16">
        <v>3.4</v>
      </c>
      <c r="K29" s="6">
        <f t="shared" si="6"/>
        <v>1.36</v>
      </c>
      <c r="L29" s="6">
        <f t="shared" si="7"/>
        <v>3.1755999999999998</v>
      </c>
      <c r="M29" s="6">
        <f t="shared" si="9"/>
        <v>0.7956</v>
      </c>
      <c r="N29" s="11">
        <f t="shared" si="8"/>
        <v>5.1</v>
      </c>
    </row>
    <row r="30" spans="1:14" ht="13.5">
      <c r="A30" s="22">
        <v>34</v>
      </c>
      <c r="B30" s="5">
        <f t="shared" si="0"/>
        <v>4.5356</v>
      </c>
      <c r="C30" s="4">
        <f t="shared" si="1"/>
        <v>136</v>
      </c>
      <c r="D30" s="20">
        <f t="shared" si="2"/>
        <v>1.8133333333333332</v>
      </c>
      <c r="E30" s="7">
        <f t="shared" si="3"/>
        <v>0.2992</v>
      </c>
      <c r="F30" s="24">
        <f t="shared" si="4"/>
        <v>4.2364</v>
      </c>
      <c r="G30" s="26">
        <f t="shared" si="5"/>
        <v>1.0608</v>
      </c>
      <c r="H30" s="45"/>
      <c r="J30" s="16">
        <v>3.5</v>
      </c>
      <c r="K30" s="6">
        <f t="shared" si="6"/>
        <v>1.4</v>
      </c>
      <c r="L30" s="6">
        <f t="shared" si="7"/>
        <v>3.269</v>
      </c>
      <c r="M30" s="6">
        <f t="shared" si="9"/>
        <v>0.819</v>
      </c>
      <c r="N30" s="11">
        <f t="shared" si="8"/>
        <v>5.25</v>
      </c>
    </row>
    <row r="31" spans="1:14" ht="13.5">
      <c r="A31" s="22">
        <v>35</v>
      </c>
      <c r="B31" s="5">
        <f t="shared" si="0"/>
        <v>4.669</v>
      </c>
      <c r="C31" s="4">
        <f t="shared" si="1"/>
        <v>140</v>
      </c>
      <c r="D31" s="20">
        <f t="shared" si="2"/>
        <v>1.8666666666666667</v>
      </c>
      <c r="E31" s="7">
        <f t="shared" si="3"/>
        <v>0.308</v>
      </c>
      <c r="F31" s="24">
        <f t="shared" si="4"/>
        <v>4.361</v>
      </c>
      <c r="G31" s="26">
        <f t="shared" si="5"/>
        <v>1.092</v>
      </c>
      <c r="H31" s="45"/>
      <c r="J31" s="16">
        <v>3.6</v>
      </c>
      <c r="K31" s="6">
        <f t="shared" si="6"/>
        <v>1.44</v>
      </c>
      <c r="L31" s="6">
        <f t="shared" si="7"/>
        <v>3.3624</v>
      </c>
      <c r="M31" s="6">
        <f t="shared" si="9"/>
        <v>0.8423999999999999</v>
      </c>
      <c r="N31" s="11">
        <f t="shared" si="8"/>
        <v>5.4</v>
      </c>
    </row>
    <row r="32" spans="1:14" ht="13.5">
      <c r="A32" s="22">
        <v>36</v>
      </c>
      <c r="B32" s="5">
        <f t="shared" si="0"/>
        <v>4.8024</v>
      </c>
      <c r="C32" s="4">
        <f t="shared" si="1"/>
        <v>144</v>
      </c>
      <c r="D32" s="20">
        <f t="shared" si="2"/>
        <v>1.92</v>
      </c>
      <c r="E32" s="7">
        <f t="shared" si="3"/>
        <v>0.3168</v>
      </c>
      <c r="F32" s="24">
        <f t="shared" si="4"/>
        <v>4.4856</v>
      </c>
      <c r="G32" s="26">
        <f t="shared" si="5"/>
        <v>1.1232</v>
      </c>
      <c r="H32" s="45"/>
      <c r="J32" s="16">
        <v>3.7</v>
      </c>
      <c r="K32" s="6">
        <f t="shared" si="6"/>
        <v>1.48</v>
      </c>
      <c r="L32" s="6">
        <f t="shared" si="7"/>
        <v>3.4558</v>
      </c>
      <c r="M32" s="6">
        <f t="shared" si="9"/>
        <v>0.8658</v>
      </c>
      <c r="N32" s="11">
        <f t="shared" si="8"/>
        <v>5.550000000000001</v>
      </c>
    </row>
    <row r="33" spans="1:14" ht="13.5">
      <c r="A33" s="22">
        <v>37</v>
      </c>
      <c r="B33" s="5">
        <f t="shared" si="0"/>
        <v>4.9357999999999995</v>
      </c>
      <c r="C33" s="4">
        <f t="shared" si="1"/>
        <v>148</v>
      </c>
      <c r="D33" s="20">
        <f t="shared" si="2"/>
        <v>1.9733333333333334</v>
      </c>
      <c r="E33" s="7">
        <f t="shared" si="3"/>
        <v>0.3256</v>
      </c>
      <c r="F33" s="24">
        <f t="shared" si="4"/>
        <v>4.6102</v>
      </c>
      <c r="G33" s="26">
        <f t="shared" si="5"/>
        <v>1.1543999999999999</v>
      </c>
      <c r="H33" s="45"/>
      <c r="J33" s="16">
        <v>3.8</v>
      </c>
      <c r="K33" s="6">
        <f t="shared" si="6"/>
        <v>1.52</v>
      </c>
      <c r="L33" s="6">
        <f t="shared" si="7"/>
        <v>3.5492</v>
      </c>
      <c r="M33" s="6">
        <f t="shared" si="9"/>
        <v>0.8891999999999999</v>
      </c>
      <c r="N33" s="11">
        <f t="shared" si="8"/>
        <v>5.699999999999999</v>
      </c>
    </row>
    <row r="34" spans="1:14" ht="14.25" thickBot="1">
      <c r="A34" s="23">
        <v>37.5</v>
      </c>
      <c r="B34" s="12">
        <f t="shared" si="0"/>
        <v>5.0024999999999995</v>
      </c>
      <c r="C34" s="13">
        <f t="shared" si="1"/>
        <v>150</v>
      </c>
      <c r="D34" s="21">
        <f t="shared" si="2"/>
        <v>2</v>
      </c>
      <c r="E34" s="14">
        <f t="shared" si="3"/>
        <v>0.33</v>
      </c>
      <c r="F34" s="25">
        <f t="shared" si="4"/>
        <v>4.672499999999999</v>
      </c>
      <c r="G34" s="27">
        <f t="shared" si="5"/>
        <v>1.17</v>
      </c>
      <c r="H34" s="45"/>
      <c r="J34" s="16">
        <v>3.9</v>
      </c>
      <c r="K34" s="6">
        <f t="shared" si="6"/>
        <v>1.56</v>
      </c>
      <c r="L34" s="6">
        <f t="shared" si="7"/>
        <v>3.6426</v>
      </c>
      <c r="M34" s="6">
        <f t="shared" si="9"/>
        <v>0.9126</v>
      </c>
      <c r="N34" s="11">
        <f t="shared" si="8"/>
        <v>5.85</v>
      </c>
    </row>
    <row r="35" spans="8:14" ht="13.5">
      <c r="H35" s="46"/>
      <c r="J35" s="16">
        <v>4</v>
      </c>
      <c r="K35" s="6">
        <f t="shared" si="6"/>
        <v>1.6</v>
      </c>
      <c r="L35" s="6">
        <f t="shared" si="7"/>
        <v>3.7359999999999998</v>
      </c>
      <c r="M35" s="6">
        <f t="shared" si="9"/>
        <v>0.9359999999999999</v>
      </c>
      <c r="N35" s="11">
        <f t="shared" si="8"/>
        <v>6</v>
      </c>
    </row>
    <row r="36" spans="8:14" ht="13.5">
      <c r="H36" s="46"/>
      <c r="J36" s="16">
        <v>4.1</v>
      </c>
      <c r="K36" s="6">
        <f t="shared" si="6"/>
        <v>1.64</v>
      </c>
      <c r="L36" s="6">
        <f t="shared" si="7"/>
        <v>3.8293999999999997</v>
      </c>
      <c r="M36" s="6">
        <f t="shared" si="9"/>
        <v>0.9593999999999998</v>
      </c>
      <c r="N36" s="11">
        <f t="shared" si="8"/>
        <v>6.149999999999999</v>
      </c>
    </row>
    <row r="37" spans="10:14" ht="13.5">
      <c r="J37" s="16">
        <v>4.2</v>
      </c>
      <c r="K37" s="6">
        <f t="shared" si="6"/>
        <v>1.68</v>
      </c>
      <c r="L37" s="6">
        <f t="shared" si="7"/>
        <v>3.9228</v>
      </c>
      <c r="M37" s="6">
        <f t="shared" si="9"/>
        <v>0.9828</v>
      </c>
      <c r="N37" s="11">
        <f t="shared" si="8"/>
        <v>6.3</v>
      </c>
    </row>
    <row r="38" spans="10:14" ht="13.5">
      <c r="J38" s="16">
        <v>4.3</v>
      </c>
      <c r="K38" s="6">
        <f t="shared" si="6"/>
        <v>1.72</v>
      </c>
      <c r="L38" s="6">
        <f t="shared" si="7"/>
        <v>4.0161999999999995</v>
      </c>
      <c r="M38" s="6">
        <f t="shared" si="9"/>
        <v>1.0062</v>
      </c>
      <c r="N38" s="11">
        <f t="shared" si="8"/>
        <v>6.449999999999999</v>
      </c>
    </row>
    <row r="39" spans="10:14" ht="13.5">
      <c r="J39" s="16">
        <v>4.4</v>
      </c>
      <c r="K39" s="6">
        <f t="shared" si="6"/>
        <v>1.76</v>
      </c>
      <c r="L39" s="6">
        <f t="shared" si="7"/>
        <v>4.1096</v>
      </c>
      <c r="M39" s="6">
        <f t="shared" si="9"/>
        <v>1.0296</v>
      </c>
      <c r="N39" s="11">
        <f t="shared" si="8"/>
        <v>6.6000000000000005</v>
      </c>
    </row>
    <row r="40" spans="10:14" ht="13.5">
      <c r="J40" s="16">
        <v>4.5</v>
      </c>
      <c r="K40" s="6">
        <f t="shared" si="6"/>
        <v>1.8</v>
      </c>
      <c r="L40" s="6">
        <f t="shared" si="7"/>
        <v>4.203</v>
      </c>
      <c r="M40" s="6">
        <f t="shared" si="9"/>
        <v>1.053</v>
      </c>
      <c r="N40" s="11">
        <f t="shared" si="8"/>
        <v>6.749999999999999</v>
      </c>
    </row>
    <row r="41" spans="10:14" ht="13.5">
      <c r="J41" s="16">
        <v>4.6</v>
      </c>
      <c r="K41" s="6">
        <f t="shared" si="6"/>
        <v>1.84</v>
      </c>
      <c r="L41" s="6">
        <f t="shared" si="7"/>
        <v>4.296399999999999</v>
      </c>
      <c r="M41" s="6">
        <f t="shared" si="9"/>
        <v>1.0763999999999998</v>
      </c>
      <c r="N41" s="11">
        <f t="shared" si="8"/>
        <v>6.8999999999999995</v>
      </c>
    </row>
    <row r="42" spans="10:14" ht="13.5">
      <c r="J42" s="16">
        <v>4.7</v>
      </c>
      <c r="K42" s="6">
        <f t="shared" si="6"/>
        <v>1.88</v>
      </c>
      <c r="L42" s="6">
        <f t="shared" si="7"/>
        <v>4.3898</v>
      </c>
      <c r="M42" s="6">
        <f t="shared" si="9"/>
        <v>1.0997999999999999</v>
      </c>
      <c r="N42" s="11">
        <f t="shared" si="8"/>
        <v>7.05</v>
      </c>
    </row>
    <row r="43" spans="10:14" ht="13.5">
      <c r="J43" s="16">
        <v>4.8</v>
      </c>
      <c r="K43" s="6">
        <f t="shared" si="6"/>
        <v>1.92</v>
      </c>
      <c r="L43" s="6">
        <f t="shared" si="7"/>
        <v>4.4832</v>
      </c>
      <c r="M43" s="6">
        <f t="shared" si="9"/>
        <v>1.1232</v>
      </c>
      <c r="N43" s="11">
        <f t="shared" si="8"/>
        <v>7.199999999999999</v>
      </c>
    </row>
    <row r="44" spans="10:14" ht="13.5">
      <c r="J44" s="16">
        <v>4.9</v>
      </c>
      <c r="K44" s="6">
        <f t="shared" si="6"/>
        <v>1.96</v>
      </c>
      <c r="L44" s="6">
        <f t="shared" si="7"/>
        <v>4.5766</v>
      </c>
      <c r="M44" s="6">
        <f t="shared" si="9"/>
        <v>1.1466</v>
      </c>
      <c r="N44" s="11">
        <f t="shared" si="8"/>
        <v>7.35</v>
      </c>
    </row>
    <row r="45" spans="10:14" ht="14.25" thickBot="1">
      <c r="J45" s="17">
        <v>5</v>
      </c>
      <c r="K45" s="18">
        <f t="shared" si="6"/>
        <v>2</v>
      </c>
      <c r="L45" s="18">
        <f t="shared" si="7"/>
        <v>4.67</v>
      </c>
      <c r="M45" s="18">
        <f t="shared" si="9"/>
        <v>1.17</v>
      </c>
      <c r="N45" s="15">
        <f t="shared" si="8"/>
        <v>7.5</v>
      </c>
    </row>
  </sheetData>
  <sheetProtection/>
  <mergeCells count="7">
    <mergeCell ref="N3:N4"/>
    <mergeCell ref="M3:M4"/>
    <mergeCell ref="L3:L4"/>
    <mergeCell ref="K3:K4"/>
    <mergeCell ref="B3:G3"/>
    <mergeCell ref="A3:A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Masafumi</dc:creator>
  <cp:keywords/>
  <dc:description/>
  <cp:lastModifiedBy>Masafumi</cp:lastModifiedBy>
  <dcterms:created xsi:type="dcterms:W3CDTF">2009-11-18T06:24:48Z</dcterms:created>
  <dcterms:modified xsi:type="dcterms:W3CDTF">2009-11-18T15:05:22Z</dcterms:modified>
  <cp:category/>
  <cp:version/>
  <cp:contentType/>
  <cp:contentStatus/>
</cp:coreProperties>
</file>